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Lemel\Desktop\งานปีงบประมาณปี 2569\ITA ปี 2569\ข้อมูลลง ITA ปี 2569\"/>
    </mc:Choice>
  </mc:AlternateContent>
  <xr:revisionPtr revIDLastSave="0" documentId="13_ncr:1_{B6308386-05BD-46DD-B386-EA6CFE162A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ธงชัย-แผนการใช้จ่าย 69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'ธงชัย-แผนการใช้จ่าย 69'!$A$1:$J$52</definedName>
    <definedName name="_xlnm.Print_Titles" localSheetId="0">'ธงชัย-แผนการใช้จ่าย 69'!$1:$7</definedName>
  </definedNames>
  <calcPr calcId="191029"/>
  <extLs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46" i="3" l="1"/>
  <c r="L12" i="3" l="1"/>
  <c r="K13" i="3"/>
  <c r="L13" i="3" s="1"/>
  <c r="L14" i="3"/>
  <c r="L15" i="3"/>
  <c r="L16" i="3"/>
  <c r="L17" i="3"/>
  <c r="L18" i="3"/>
  <c r="L19" i="3"/>
  <c r="L20" i="3"/>
  <c r="L21" i="3"/>
  <c r="L22" i="3"/>
  <c r="L23" i="3"/>
  <c r="L25" i="3"/>
  <c r="L26" i="3"/>
  <c r="L27" i="3"/>
  <c r="L30" i="3"/>
  <c r="L35" i="3"/>
  <c r="L39" i="3"/>
  <c r="L40" i="3"/>
  <c r="D29" i="3"/>
  <c r="D9" i="3"/>
  <c r="D8" i="3" s="1"/>
  <c r="D42" i="3" l="1"/>
  <c r="D41" i="3" s="1"/>
  <c r="D40" i="3" s="1"/>
  <c r="D34" i="3"/>
  <c r="D33" i="3" s="1"/>
  <c r="D32" i="3" s="1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<sst xmlns="http://schemas.openxmlformats.org/spreadsheetml/2006/main" count="485" uniqueCount="183">
  <si>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</si>
  <si>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</si>
  <si>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</si>
  <si>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</si>
  <si>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</si>
  <si>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</si>
  <si>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</si>
  <si>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</si>
  <si>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</si>
  <si>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</si>
  <si>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</si>
  <si>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</si>
  <si>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</si>
  <si>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</si>
  <si>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</si>
  <si>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</si>
  <si>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</si>
  <si>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</si>
  <si>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</si>
  <si>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</si>
  <si>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</si>
  <si>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</si>
  <si>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</si>
  <si>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</si>
  <si>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</si>
  <si>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</si>
  <si>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</si>
  <si>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</si>
  <si>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</si>
  <si>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</si>
  <si>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</si>
  <si>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</si>
  <si>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</si>
  <si>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</si>
  <si>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</si>
  <si>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</si>
  <si>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</si>
  <si>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</si>
  <si>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</si>
  <si>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</si>
  <si>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</si>
  <si>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</si>
  <si>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</si>
  <si>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</si>
  <si>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</si>
  <si>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</si>
  <si>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</si>
  <si>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</si>
  <si>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</si>
  <si>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</si>
  <si>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</si>
  <si>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</si>
  <si>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</si>
  <si>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</si>
  <si>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</si>
  <si>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</si>
  <si>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</si>
  <si>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</si>
  <si>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</si>
  <si>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</si>
  <si>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</si>
  <si>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</si>
  <si>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</si>
  <si>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</si>
  <si>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</si>
  <si>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</si>
  <si>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</si>
  <si>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</si>
  <si>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</si>
  <si>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</si>
  <si>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</si>
  <si>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</si>
  <si>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</si>
  <si>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</si>
  <si>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</si>
  <si>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</si>
  <si>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</si>
  <si>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</si>
  <si>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</si>
  <si>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</si>
  <si>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</si>
  <si>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</si>
  <si>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</si>
  <si>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</si>
  <si>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</si>
  <si>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</si>
  <si>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</si>
  <si>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</si>
  <si>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ลดปัญหาอาชญากรรม ประชาชน 
มีความปลอดภัยในชีวิตและทรัพย์สิน</t>
  </si>
  <si>
    <t>โครงการ บังคับใช้กฎหมาย อำนวยความยุติธรรมและบริการประชาชน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</si>
  <si>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</si>
  <si>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</si>
  <si>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</si>
  <si>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</si>
  <si>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</si>
  <si>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</si>
  <si>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</si>
  <si>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</si>
  <si>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</si>
  <si>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</si>
  <si>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</si>
  <si>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</si>
  <si>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</si>
  <si>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</si>
  <si>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</si>
  <si>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</si>
  <si>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</si>
  <si>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</si>
  <si>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</si>
  <si>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</si>
  <si>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</si>
  <si>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</si>
  <si>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</si>
  <si>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</si>
  <si>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9. วัสดุ สำนักงาน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</si>
  <si>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</si>
  <si>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</si>
  <si>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</si>
  <si>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</si>
  <si>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</si>
  <si>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</si>
  <si>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</si>
  <si>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</si>
  <si>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</si>
  <si>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ชื่อโครงการ/กิจกรรม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</si>
  <si>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</si>
  <si>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</si>
  <si>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</si>
  <si>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</si>
  <si>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</si>
  <si>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>เด็กนักเรียนได้รับภูมิคุ้มกันและการป้องกันยาเสพติด จากการสอนของ
ครูตำรวจ D.A.R.E.</t>
  </si>
  <si>
    <t xml:space="preserve">     1. โครงการตำรวจประสานโรงเรียน (1 ตำรวจ 1 โรงเรียน) </t>
  </si>
  <si>
    <t>สร้างภูมิคุ้มกันเกี่ยวกับยาเสพติดให้กับเด็กนักเรียนในพื้นที่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</si>
  <si>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</si>
  <si>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
</t>
  </si>
  <si>
    <t>ป้องกันการเกิดอุบัติเหตุทางท้องถนน อำนวยความสะดวกแก่ประชาชน  
ในการใช้รถใช้ถนน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</si>
  <si>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</si>
  <si>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</si>
  <si>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</si>
  <si>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</si>
  <si>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</t>
  </si>
  <si>
    <t>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</si>
  <si>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</si>
  <si>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</si>
  <si>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</si>
  <si>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</si>
  <si>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</si>
  <si>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</si>
  <si>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</si>
  <si>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>พ.ต.อ.</t>
  </si>
  <si>
    <t xml:space="preserve">แผนการใช้จ่ายงบประมาณ </t>
  </si>
  <si>
    <t xml:space="preserve">     2. ค่าตอบแทนพยาน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</si>
  <si>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</si>
  <si>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</si>
  <si>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- มีการประชุมอย่างน้อยทุก 2 เดือน</t>
  </si>
  <si>
    <t>ให้คำแนะนำและช่วยเหลือสนับสนุนการประชาสัมพันธ์งานของสถานีตำรวจ และเสริมสร้างความเข้าใจและความสัมพันธ์อันดี ระหว่าง กต.ตร.สภ. กับข้าราชการตำรวจผู้ปฏิบัติหน้าที่และประชาชนในพื้นที่</t>
  </si>
  <si>
    <t xml:space="preserve"> - แก้ปัญหาการระบาดของยาเสพติดหมู่บ้าน/ชุมชน</t>
  </si>
  <si>
    <t>เสริมสร้างให้ชุมชนเกิดความเข้มแข็ง เข้าใจ รับรู้ถึงปัญหาพิษภัยที่เกิดขึ้นของยาเสพติดเพื่อให้เกิดขบวนการป้องกันและการบำบัดยาเสพติด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</si>
  <si>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เป็นการบำรุงรักษาให้มีอายุการใช้งานที่มีประสิทธิภาพยาวนานขึ้น</t>
  </si>
  <si>
    <t>การจัดการจราจรในภาพรวมเป็นไปด้วยความเรียบร้อยมีวัสดุสำหรับปฏิบัติงานอย่างเพียงพอ</t>
  </si>
  <si>
    <t xml:space="preserve"> - เพิ่มเครือข่ายป้องกันอาชญากรรมระดับสถานีตำรวจ
 - คัดเลือกประชาชนจากทุกสาขาอาชีพที่มีบทบาทในสังคมหรือชุมชน เพื่อฝึกอบรมในสนับสุนการป้องกันอาชญากรรม</t>
  </si>
  <si>
    <t xml:space="preserve"> - เพิ่มเครือข่ายป้องกันอาชญากรรมระดับสถานีตำรวจ
 - ประชาชนผู้เข้าร่วมโครงการฯ สามารถนำความรู้ไปถ่ายทอดได้
 - ประชาชนในพื้นที่มีความปลอดภัยในชีวิตและทรัพย์สินเพิ่มขึ้น</t>
  </si>
  <si>
    <t>โครงการตำบลยั่งยืน</t>
  </si>
  <si>
    <t xml:space="preserve">สถานีตำรวจภูธรธงชัย </t>
  </si>
  <si>
    <t>ผกก.สภ.ธงชัย</t>
  </si>
  <si>
    <t xml:space="preserve"> ข้อมูล ณ วันที่ 3 เมษายน 2569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</si>
  <si>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และในวันหยุดราชการปฏิบัติหน้าที่ตั้งแต่เวลา 08.30 - 16.30 น.</t>
  </si>
  <si>
    <t>(อัครพล  เพชรรุณ)</t>
  </si>
  <si>
    <t>สว.อก.สภ.ธงชัย</t>
  </si>
  <si>
    <t>(วิเชธ  เชยกลิ่น)</t>
  </si>
  <si>
    <t>1 ต.ค. 68 - 30ก.ย. 69</t>
  </si>
  <si>
    <t>1 ต.ค. 68 - 31 มี.ค. 69</t>
  </si>
  <si>
    <t xml:space="preserve">โครงการสร้างภูมิคุ้มกันและป้องกันยาเสพติด  </t>
  </si>
  <si>
    <t>ประจำปีงบประมาณ พ.ศ. 2569 (3 ไตรมาส ต.ค.68 - มิ.ย.69 )</t>
  </si>
  <si>
    <t>1 ต.ค. 68 - 30 มิ.ย. 69</t>
  </si>
  <si>
    <t xml:space="preserve">     13. เบี้ยประชุม กต.ตร.</t>
  </si>
  <si>
    <t xml:space="preserve">     14. ค่าตอบแทนของชุดปฏิบัติการมวลชลและชุมชนสัมพันธ์</t>
  </si>
  <si>
    <t xml:space="preserve">     2. โครงการปิดล้อมตรวจค้น</t>
  </si>
  <si>
    <t>9 ก.พ. 69 - 10 ก.ค. 69</t>
  </si>
  <si>
    <t xml:space="preserve">                       พ.ต.ท.</t>
  </si>
  <si>
    <t>โครงการสร้างเครือข่ายการมีส่วนร่วมของประชาชนในการแก้ไขปัญหาความเดือดร้อนของประชาชนในระดับสถานีตำรวจ เพื่อสนับสนุนการป้องกันอาชญากรรม</t>
  </si>
  <si>
    <t>รวม  7  รายการ  เป็นเงินทั้งสิ้น</t>
  </si>
  <si>
    <t xml:space="preserve">     1. โครงการการศึกษาเพื่อต่อต้านการใช้ยาเสพติดในนักเรียน( D.A.R.E. ประเทศไทย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</si>
</sst>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9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8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b/>
      <sz val="14"/>
      <color rgb="FFFF0000"/>
      <name val="TH SarabunPSK"/>
      <family val="2"/>
      <charset val="222"/>
    </font>
    <font>
      <sz val="16"/>
      <color theme="1"/>
      <name val="TH SarabunIT๙"/>
      <family val="2"/>
    </font>
    <font>
      <b/>
      <sz val="14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49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187" fontId="5" fillId="0" borderId="9" xfId="0" applyNumberFormat="1" applyFont="1" applyBorder="1" applyAlignment="1">
      <alignment horizontal="right"/>
    </xf>
    <xf numFmtId="187" fontId="5" fillId="3" borderId="9" xfId="0" applyNumberFormat="1" applyFont="1" applyFill="1" applyBorder="1" applyAlignment="1">
      <alignment horizontal="right"/>
    </xf>
    <xf numFmtId="187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43" fontId="13" fillId="0" borderId="19" xfId="1" applyFont="1" applyFill="1" applyBorder="1" applyAlignment="1">
      <alignment horizontal="center" vertical="center"/>
    </xf>
    <xf numFmtId="43" fontId="13" fillId="0" borderId="19" xfId="1" applyFont="1" applyFill="1" applyBorder="1" applyAlignment="1">
      <alignment horizontal="center" vertical="top"/>
    </xf>
    <xf numFmtId="43" fontId="13" fillId="0" borderId="19" xfId="1" applyFont="1" applyFill="1" applyBorder="1" applyAlignment="1">
      <alignment vertical="top"/>
    </xf>
    <xf numFmtId="43" fontId="13" fillId="0" borderId="19" xfId="1" applyFont="1" applyFill="1" applyBorder="1"/>
    <xf numFmtId="43" fontId="14" fillId="0" borderId="0" xfId="1" applyFont="1" applyFill="1"/>
    <xf numFmtId="43" fontId="14" fillId="0" borderId="0" xfId="1" applyFont="1" applyFill="1" applyAlignment="1"/>
    <xf numFmtId="0" fontId="14" fillId="0" borderId="0" xfId="0" applyFont="1"/>
    <xf numFmtId="0" fontId="13" fillId="0" borderId="0" xfId="0" applyFont="1"/>
    <xf numFmtId="0" fontId="13" fillId="0" borderId="19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top"/>
    </xf>
    <xf numFmtId="0" fontId="13" fillId="0" borderId="22" xfId="0" applyFont="1" applyBorder="1" applyAlignment="1">
      <alignment vertical="top"/>
    </xf>
    <xf numFmtId="0" fontId="13" fillId="0" borderId="22" xfId="0" applyFont="1" applyBorder="1" applyAlignment="1">
      <alignment vertical="top" wrapText="1"/>
    </xf>
    <xf numFmtId="0" fontId="13" fillId="0" borderId="22" xfId="0" applyFont="1" applyBorder="1" applyAlignment="1">
      <alignment horizontal="center" vertical="top"/>
    </xf>
    <xf numFmtId="0" fontId="13" fillId="0" borderId="19" xfId="0" applyFont="1" applyBorder="1" applyAlignment="1">
      <alignment horizontal="center" vertical="top"/>
    </xf>
    <xf numFmtId="0" fontId="13" fillId="0" borderId="0" xfId="0" applyFont="1" applyAlignment="1">
      <alignment vertical="top"/>
    </xf>
    <xf numFmtId="0" fontId="13" fillId="0" borderId="30" xfId="0" applyFont="1" applyBorder="1" applyAlignment="1">
      <alignment horizontal="center" vertical="top"/>
    </xf>
    <xf numFmtId="0" fontId="13" fillId="0" borderId="19" xfId="0" applyFont="1" applyBorder="1" applyAlignment="1">
      <alignment vertical="center"/>
    </xf>
    <xf numFmtId="0" fontId="13" fillId="0" borderId="19" xfId="0" applyFont="1" applyBorder="1" applyAlignment="1">
      <alignment vertical="center" wrapText="1"/>
    </xf>
    <xf numFmtId="4" fontId="13" fillId="0" borderId="19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8" xfId="0" applyFont="1" applyBorder="1" applyAlignment="1">
      <alignment horizontal="left" vertical="top"/>
    </xf>
    <xf numFmtId="0" fontId="13" fillId="0" borderId="8" xfId="0" applyFont="1" applyBorder="1" applyAlignment="1">
      <alignment vertical="top" wrapText="1"/>
    </xf>
    <xf numFmtId="4" fontId="13" fillId="0" borderId="8" xfId="0" applyNumberFormat="1" applyFont="1" applyBorder="1" applyAlignment="1">
      <alignment vertical="top"/>
    </xf>
    <xf numFmtId="0" fontId="13" fillId="0" borderId="8" xfId="0" applyFont="1" applyBorder="1" applyAlignment="1">
      <alignment horizontal="center" vertical="top"/>
    </xf>
    <xf numFmtId="0" fontId="13" fillId="0" borderId="19" xfId="0" applyFont="1" applyBorder="1" applyAlignment="1">
      <alignment vertical="top"/>
    </xf>
    <xf numFmtId="0" fontId="13" fillId="0" borderId="24" xfId="0" applyFont="1" applyBorder="1" applyAlignment="1">
      <alignment vertical="top" wrapText="1"/>
    </xf>
    <xf numFmtId="43" fontId="13" fillId="0" borderId="19" xfId="0" applyNumberFormat="1" applyFont="1" applyBorder="1" applyAlignment="1">
      <alignment vertical="top"/>
    </xf>
    <xf numFmtId="0" fontId="13" fillId="0" borderId="9" xfId="0" applyFont="1" applyBorder="1" applyAlignment="1">
      <alignment horizontal="left" vertical="top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0" fontId="13" fillId="0" borderId="23" xfId="0" applyFont="1" applyBorder="1" applyAlignment="1">
      <alignment vertical="top" wrapText="1"/>
    </xf>
    <xf numFmtId="0" fontId="13" fillId="0" borderId="37" xfId="0" applyFont="1" applyBorder="1" applyAlignment="1">
      <alignment horizontal="center" vertical="top"/>
    </xf>
    <xf numFmtId="0" fontId="13" fillId="0" borderId="23" xfId="0" applyFont="1" applyBorder="1" applyAlignment="1">
      <alignment vertical="top"/>
    </xf>
    <xf numFmtId="0" fontId="13" fillId="0" borderId="23" xfId="0" applyFont="1" applyBorder="1" applyAlignment="1">
      <alignment horizontal="left" vertical="top" wrapText="1"/>
    </xf>
    <xf numFmtId="43" fontId="13" fillId="0" borderId="19" xfId="0" applyNumberFormat="1" applyFont="1" applyBorder="1"/>
    <xf numFmtId="0" fontId="16" fillId="0" borderId="9" xfId="0" applyFont="1" applyBorder="1" applyAlignment="1">
      <alignment horizontal="center" vertical="top"/>
    </xf>
    <xf numFmtId="4" fontId="13" fillId="0" borderId="9" xfId="0" applyNumberFormat="1" applyFont="1" applyBorder="1" applyAlignment="1">
      <alignment vertical="top"/>
    </xf>
    <xf numFmtId="0" fontId="13" fillId="0" borderId="31" xfId="0" applyFont="1" applyBorder="1" applyAlignment="1">
      <alignment horizontal="center" vertical="top"/>
    </xf>
    <xf numFmtId="0" fontId="13" fillId="0" borderId="19" xfId="0" applyFont="1" applyBorder="1" applyAlignment="1">
      <alignment vertical="top" wrapText="1"/>
    </xf>
    <xf numFmtId="0" fontId="13" fillId="0" borderId="8" xfId="0" applyFont="1" applyBorder="1" applyAlignment="1">
      <alignment vertical="top"/>
    </xf>
    <xf numFmtId="0" fontId="13" fillId="0" borderId="9" xfId="0" applyFont="1" applyBorder="1" applyAlignment="1">
      <alignment horizontal="left" vertical="top" wrapText="1"/>
    </xf>
    <xf numFmtId="0" fontId="13" fillId="0" borderId="8" xfId="0" applyFont="1" applyBorder="1"/>
    <xf numFmtId="0" fontId="13" fillId="0" borderId="8" xfId="0" applyFont="1" applyBorder="1" applyAlignment="1">
      <alignment horizontal="center"/>
    </xf>
    <xf numFmtId="0" fontId="13" fillId="0" borderId="24" xfId="0" applyFont="1" applyBorder="1" applyAlignment="1">
      <alignment vertical="center"/>
    </xf>
    <xf numFmtId="0" fontId="15" fillId="0" borderId="21" xfId="0" applyFont="1" applyBorder="1" applyAlignment="1">
      <alignment vertical="top"/>
    </xf>
    <xf numFmtId="0" fontId="15" fillId="0" borderId="20" xfId="0" applyFont="1" applyBorder="1" applyAlignment="1">
      <alignment vertical="top"/>
    </xf>
    <xf numFmtId="0" fontId="15" fillId="0" borderId="22" xfId="0" applyFont="1" applyBorder="1" applyAlignment="1">
      <alignment vertical="top"/>
    </xf>
    <xf numFmtId="0" fontId="13" fillId="0" borderId="0" xfId="0" applyFont="1" applyAlignment="1">
      <alignment vertical="top" wrapText="1"/>
    </xf>
    <xf numFmtId="0" fontId="13" fillId="0" borderId="38" xfId="0" applyFont="1" applyBorder="1" applyAlignment="1">
      <alignment vertical="top" wrapText="1"/>
    </xf>
    <xf numFmtId="4" fontId="13" fillId="0" borderId="8" xfId="0" applyNumberFormat="1" applyFont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3" xfId="0" applyFont="1" applyBorder="1" applyAlignment="1">
      <alignment vertical="center"/>
    </xf>
    <xf numFmtId="0" fontId="13" fillId="0" borderId="19" xfId="0" applyFont="1" applyBorder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3" fillId="0" borderId="10" xfId="0" applyFont="1" applyBorder="1" applyAlignment="1">
      <alignment horizontal="left" vertical="top"/>
    </xf>
    <xf numFmtId="0" fontId="13" fillId="0" borderId="39" xfId="0" applyFont="1" applyBorder="1" applyAlignment="1">
      <alignment horizontal="center" vertical="top"/>
    </xf>
    <xf numFmtId="4" fontId="18" fillId="0" borderId="9" xfId="0" applyNumberFormat="1" applyFont="1" applyBorder="1" applyAlignment="1">
      <alignment vertical="top"/>
    </xf>
    <xf numFmtId="4" fontId="18" fillId="0" borderId="8" xfId="0" applyNumberFormat="1" applyFont="1" applyBorder="1" applyAlignment="1">
      <alignment vertical="top"/>
    </xf>
    <xf numFmtId="43" fontId="18" fillId="0" borderId="19" xfId="1" applyFont="1" applyFill="1" applyBorder="1" applyAlignment="1">
      <alignment vertical="top"/>
    </xf>
    <xf numFmtId="4" fontId="18" fillId="0" borderId="19" xfId="0" applyNumberFormat="1" applyFont="1" applyBorder="1" applyAlignment="1">
      <alignment vertical="center"/>
    </xf>
    <xf numFmtId="43" fontId="18" fillId="0" borderId="19" xfId="1" applyFont="1" applyFill="1" applyBorder="1" applyAlignment="1">
      <alignment vertical="center"/>
    </xf>
    <xf numFmtId="43" fontId="18" fillId="0" borderId="22" xfId="0" applyNumberFormat="1" applyFont="1" applyBorder="1" applyAlignment="1">
      <alignment vertical="top"/>
    </xf>
    <xf numFmtId="0" fontId="13" fillId="0" borderId="32" xfId="0" applyFont="1" applyBorder="1" applyAlignment="1">
      <alignment horizontal="center" vertical="top"/>
    </xf>
    <xf numFmtId="0" fontId="13" fillId="0" borderId="30" xfId="0" applyFont="1" applyBorder="1" applyAlignment="1">
      <alignment horizontal="center" vertical="top"/>
    </xf>
    <xf numFmtId="0" fontId="13" fillId="0" borderId="33" xfId="0" applyFont="1" applyBorder="1" applyAlignment="1">
      <alignment horizontal="center" vertical="top"/>
    </xf>
    <xf numFmtId="0" fontId="13" fillId="0" borderId="34" xfId="0" applyFont="1" applyBorder="1" applyAlignment="1">
      <alignment horizontal="center" vertical="top"/>
    </xf>
    <xf numFmtId="0" fontId="13" fillId="0" borderId="28" xfId="0" applyFont="1" applyBorder="1" applyAlignment="1">
      <alignment horizontal="center" vertical="top"/>
    </xf>
    <xf numFmtId="0" fontId="13" fillId="0" borderId="36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3" fillId="0" borderId="27" xfId="0" applyFont="1" applyBorder="1" applyAlignment="1">
      <alignment horizontal="center" vertical="top"/>
    </xf>
    <xf numFmtId="0" fontId="13" fillId="0" borderId="35" xfId="0" applyFont="1" applyBorder="1" applyAlignment="1">
      <alignment horizontal="center" vertical="top"/>
    </xf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1" xfId="0" applyFont="1" applyBorder="1" applyAlignment="1">
      <alignment horizontal="center"/>
    </xf>
    <xf numFmtId="0" fontId="13" fillId="0" borderId="32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/>
    </xf>
    <xf numFmtId="0" fontId="13" fillId="0" borderId="19" xfId="0" applyFont="1" applyBorder="1" applyAlignment="1">
      <alignment horizontal="center" vertical="center" wrapText="1"/>
    </xf>
    <xf numFmtId="0" fontId="13" fillId="0" borderId="19" xfId="0" applyFont="1" applyBorder="1"/>
    <xf numFmtId="0" fontId="13" fillId="0" borderId="19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43" fontId="13" fillId="0" borderId="20" xfId="1" applyFont="1" applyFill="1" applyBorder="1" applyAlignment="1">
      <alignment horizontal="center" vertical="center"/>
    </xf>
    <xf numFmtId="43" fontId="13" fillId="0" borderId="21" xfId="1" applyFont="1" applyFill="1" applyBorder="1" applyAlignment="1">
      <alignment horizontal="center" vertical="center"/>
    </xf>
    <xf numFmtId="43" fontId="13" fillId="0" borderId="22" xfId="1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wrapText="1"/>
    </xf>
    <xf numFmtId="4" fontId="5" fillId="0" borderId="17" xfId="0" applyNumberFormat="1" applyFont="1" applyBorder="1" applyAlignment="1">
      <alignment horizontal="right"/>
    </xf>
    <xf numFmtId="0" fontId="6" fillId="0" borderId="10" xfId="0" applyFont="1" applyBorder="1"/>
    <xf numFmtId="0" fontId="5" fillId="0" borderId="17" xfId="0" applyFont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3" fillId="2" borderId="7" xfId="0" applyFont="1" applyFill="1" applyBorder="1" applyAlignment="1">
      <alignment horizontal="center" vertical="center"/>
    </xf>
    <xf numFmtId="0" fontId="6" fillId="0" borderId="8" xfId="0" applyFont="1" applyBorder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3" fillId="2" borderId="7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right"/>
    </xf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</cellXfs>
  <cellStyles count="3">
    <cellStyle name="Normal 2" xfId="2" xr:uid="{5F147EB6-7F10-48E0-8278-E568F46635A7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1559719</xdr:colOff>
      <xdr:row>48</xdr:row>
      <xdr:rowOff>171415</xdr:rowOff>
    </xdr:from>
    <xdr:to>
      <xdr:col>2</xdr:col>
      <xdr:colOff>2286000</xdr:colOff>
      <xdr:row>49</xdr:row>
      <xdr:rowOff>261937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345478B-2C21-4884-A7CE-DDC34EBF2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2594" y="34770978"/>
          <a:ext cx="726281" cy="352459"/>
        </a:xfrm>
        <a:prstGeom prst="rect">
          <a:avLst/>
        </a:prstGeom>
      </xdr:spPr>
    </xdr:pic>
    <xdr:clientData/>
  </xdr:twoCellAnchor>
  <xdr:twoCellAnchor editAs="oneCell">
    <xdr:from>
      <xdr:col>8</xdr:col>
      <xdr:colOff>119064</xdr:colOff>
      <xdr:row>47</xdr:row>
      <xdr:rowOff>257295</xdr:rowOff>
    </xdr:from>
    <xdr:to>
      <xdr:col>8</xdr:col>
      <xdr:colOff>1238250</xdr:colOff>
      <xdr:row>49</xdr:row>
      <xdr:rowOff>226409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E9404AEE-05C9-4A39-8A66-5B904F7E0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9439" y="34594920"/>
          <a:ext cx="1119186" cy="4929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EF07-CF18-4B32-8976-8565A8C89414}">
  <dimension ref="A1:Q976"/>
  <sheetViews>
    <sheetView tabSelected="1" topLeftCell="A49" zoomScale="80" zoomScaleNormal="80" workbookViewId="0">
      <selection activeCell="C30" sqref="C30"/>
    </sheetView>
  </sheetViews>
  <sheetFormatPr defaultColWidth="12.625" defaultRowHeight="15" customHeight="1" x14ac:dyDescent="0.55000000000000004"/>
  <cols>
    <col min="1" max="1" width="4" style="82" customWidth="1"/>
    <col min="2" max="2" width="47.75" style="33" customWidth="1"/>
    <col min="3" max="3" width="49.125" style="33" customWidth="1"/>
    <col min="4" max="4" width="13.75" style="33" customWidth="1"/>
    <col min="5" max="5" width="7.5" style="33" customWidth="1"/>
    <col min="6" max="6" width="7.875" style="33" customWidth="1"/>
    <col min="7" max="7" width="4.875" style="33" customWidth="1"/>
    <col min="8" max="8" width="4.5" style="33" customWidth="1"/>
    <col min="9" max="9" width="18.375" style="82" customWidth="1"/>
    <col min="10" max="10" width="34.875" style="33" customWidth="1"/>
    <col min="11" max="11" width="0.125" style="31" customWidth="1"/>
    <col min="12" max="12" width="0.25" style="33" hidden="1" customWidth="1"/>
    <col min="13" max="20" width="8.625" style="33" customWidth="1"/>
    <col min="21" max="16384" width="12.625" style="33"/>
  </cols>
  <sheetData>
    <row r="1" spans="1:12" ht="24.75" customHeight="1" x14ac:dyDescent="0.65">
      <c r="A1" s="105" t="s">
        <v>150</v>
      </c>
      <c r="B1" s="106"/>
      <c r="C1" s="106"/>
      <c r="D1" s="106"/>
      <c r="E1" s="106"/>
      <c r="F1" s="106"/>
      <c r="G1" s="106"/>
      <c r="H1" s="106"/>
      <c r="I1" s="106"/>
      <c r="J1" s="106"/>
      <c r="K1" s="32"/>
    </row>
    <row r="2" spans="1:12" ht="24.75" customHeight="1" x14ac:dyDescent="0.55000000000000004">
      <c r="A2" s="107" t="s">
        <v>163</v>
      </c>
      <c r="B2" s="108"/>
      <c r="C2" s="108"/>
      <c r="D2" s="108"/>
      <c r="E2" s="108"/>
      <c r="F2" s="108"/>
      <c r="G2" s="108"/>
      <c r="H2" s="108"/>
      <c r="I2" s="108"/>
      <c r="J2" s="108"/>
      <c r="K2" s="32"/>
    </row>
    <row r="3" spans="1:12" ht="24.75" customHeight="1" x14ac:dyDescent="0.55000000000000004">
      <c r="A3" s="107" t="s">
        <v>173</v>
      </c>
      <c r="B3" s="107"/>
      <c r="C3" s="107"/>
      <c r="D3" s="107"/>
      <c r="E3" s="107"/>
      <c r="F3" s="107"/>
      <c r="G3" s="107"/>
      <c r="H3" s="107"/>
      <c r="I3" s="107"/>
      <c r="J3" s="107"/>
      <c r="K3" s="32"/>
    </row>
    <row r="4" spans="1:12" ht="24.75" customHeight="1" x14ac:dyDescent="0.55000000000000004">
      <c r="A4" s="109" t="s">
        <v>165</v>
      </c>
      <c r="B4" s="108"/>
      <c r="C4" s="108"/>
      <c r="D4" s="108"/>
      <c r="E4" s="108"/>
      <c r="F4" s="108"/>
      <c r="G4" s="108"/>
      <c r="H4" s="108"/>
      <c r="I4" s="108"/>
      <c r="J4" s="108"/>
      <c r="K4" s="32"/>
    </row>
    <row r="5" spans="1:12" s="34" customFormat="1" ht="23.25" customHeight="1" x14ac:dyDescent="0.5">
      <c r="A5" s="110" t="s">
        <v>3</v>
      </c>
      <c r="B5" s="112" t="s">
        <v>124</v>
      </c>
      <c r="C5" s="112" t="s">
        <v>5</v>
      </c>
      <c r="D5" s="114" t="s">
        <v>6</v>
      </c>
      <c r="E5" s="113"/>
      <c r="F5" s="113"/>
      <c r="G5" s="113"/>
      <c r="H5" s="113"/>
      <c r="I5" s="112" t="s">
        <v>7</v>
      </c>
      <c r="J5" s="112" t="s">
        <v>8</v>
      </c>
      <c r="K5" s="119" t="s">
        <v>84</v>
      </c>
      <c r="L5" s="116" t="s">
        <v>85</v>
      </c>
    </row>
    <row r="6" spans="1:12" s="34" customFormat="1" ht="21.75" x14ac:dyDescent="0.5">
      <c r="A6" s="111"/>
      <c r="B6" s="113"/>
      <c r="C6" s="113"/>
      <c r="D6" s="114" t="s">
        <v>9</v>
      </c>
      <c r="E6" s="122" t="s">
        <v>10</v>
      </c>
      <c r="F6" s="114" t="s">
        <v>11</v>
      </c>
      <c r="G6" s="114" t="s">
        <v>12</v>
      </c>
      <c r="H6" s="114" t="s">
        <v>13</v>
      </c>
      <c r="I6" s="115"/>
      <c r="J6" s="113"/>
      <c r="K6" s="120"/>
      <c r="L6" s="117"/>
    </row>
    <row r="7" spans="1:12" s="34" customFormat="1" ht="27.75" customHeight="1" thickBot="1" x14ac:dyDescent="0.55000000000000004">
      <c r="A7" s="111"/>
      <c r="B7" s="113"/>
      <c r="C7" s="113"/>
      <c r="D7" s="113"/>
      <c r="E7" s="113"/>
      <c r="F7" s="113"/>
      <c r="G7" s="113"/>
      <c r="H7" s="113"/>
      <c r="I7" s="115"/>
      <c r="J7" s="113"/>
      <c r="K7" s="121"/>
      <c r="L7" s="118"/>
    </row>
    <row r="8" spans="1:12" s="41" customFormat="1" ht="45.75" customHeight="1" thickTop="1" x14ac:dyDescent="0.2">
      <c r="A8" s="36">
        <v>1</v>
      </c>
      <c r="B8" s="37" t="s">
        <v>89</v>
      </c>
      <c r="C8" s="38" t="s">
        <v>90</v>
      </c>
      <c r="D8" s="92">
        <f>D9</f>
        <v>1359900</v>
      </c>
      <c r="E8" s="39"/>
      <c r="F8" s="39"/>
      <c r="G8" s="39"/>
      <c r="H8" s="39"/>
      <c r="I8" s="37" t="s">
        <v>174</v>
      </c>
      <c r="J8" s="38" t="s">
        <v>104</v>
      </c>
      <c r="K8" s="28"/>
      <c r="L8" s="40"/>
    </row>
    <row r="9" spans="1:12" s="46" customFormat="1" ht="24" customHeight="1" x14ac:dyDescent="0.2">
      <c r="A9" s="42"/>
      <c r="B9" s="43" t="s">
        <v>91</v>
      </c>
      <c r="C9" s="44"/>
      <c r="D9" s="90">
        <f>D10</f>
        <v>1359900</v>
      </c>
      <c r="E9" s="35"/>
      <c r="F9" s="35"/>
      <c r="G9" s="35"/>
      <c r="H9" s="35"/>
      <c r="I9" s="43"/>
      <c r="J9" s="43"/>
      <c r="K9" s="27"/>
      <c r="L9" s="35"/>
    </row>
    <row r="10" spans="1:12" s="46" customFormat="1" ht="24" customHeight="1" x14ac:dyDescent="0.2">
      <c r="A10" s="42"/>
      <c r="B10" s="43" t="s">
        <v>92</v>
      </c>
      <c r="C10" s="44"/>
      <c r="D10" s="90">
        <v>1359900</v>
      </c>
      <c r="E10" s="43"/>
      <c r="F10" s="43"/>
      <c r="G10" s="43"/>
      <c r="H10" s="43"/>
      <c r="I10" s="43"/>
      <c r="J10" s="43"/>
      <c r="K10" s="27"/>
      <c r="L10" s="35"/>
    </row>
    <row r="11" spans="1:12" s="46" customFormat="1" ht="24" customHeight="1" x14ac:dyDescent="0.2">
      <c r="A11" s="42"/>
      <c r="B11" s="43" t="s">
        <v>93</v>
      </c>
      <c r="C11" s="44"/>
      <c r="D11" s="45">
        <v>1329000</v>
      </c>
      <c r="E11" s="43"/>
      <c r="F11" s="43"/>
      <c r="G11" s="43"/>
      <c r="H11" s="43"/>
      <c r="I11" s="43"/>
      <c r="J11" s="43"/>
      <c r="K11" s="27"/>
      <c r="L11" s="35"/>
    </row>
    <row r="12" spans="1:12" s="41" customFormat="1" ht="134.25" customHeight="1" x14ac:dyDescent="0.2">
      <c r="A12" s="42"/>
      <c r="B12" s="47" t="s">
        <v>94</v>
      </c>
      <c r="C12" s="48" t="s">
        <v>166</v>
      </c>
      <c r="D12" s="49">
        <v>522000</v>
      </c>
      <c r="E12" s="50"/>
      <c r="F12" s="50"/>
      <c r="G12" s="50"/>
      <c r="H12" s="50"/>
      <c r="I12" s="51" t="s">
        <v>174</v>
      </c>
      <c r="J12" s="52" t="s">
        <v>106</v>
      </c>
      <c r="K12" s="29">
        <v>428800</v>
      </c>
      <c r="L12" s="53">
        <f>K12/8</f>
        <v>53600</v>
      </c>
    </row>
    <row r="13" spans="1:12" s="41" customFormat="1" ht="76.5" customHeight="1" x14ac:dyDescent="0.2">
      <c r="A13" s="42"/>
      <c r="B13" s="54" t="s">
        <v>151</v>
      </c>
      <c r="C13" s="55" t="s">
        <v>120</v>
      </c>
      <c r="D13" s="88">
        <v>12200</v>
      </c>
      <c r="E13" s="56"/>
      <c r="F13" s="56"/>
      <c r="G13" s="56"/>
      <c r="H13" s="56"/>
      <c r="I13" s="51" t="s">
        <v>174</v>
      </c>
      <c r="J13" s="57" t="s">
        <v>121</v>
      </c>
      <c r="K13" s="29">
        <f>29400+200</f>
        <v>29600</v>
      </c>
      <c r="L13" s="53">
        <f t="shared" ref="L13:L19" si="0">K13/8</f>
        <v>3700</v>
      </c>
    </row>
    <row r="14" spans="1:12" s="41" customFormat="1" ht="72.75" customHeight="1" x14ac:dyDescent="0.2">
      <c r="A14" s="42"/>
      <c r="B14" s="54" t="s">
        <v>95</v>
      </c>
      <c r="C14" s="55" t="s">
        <v>120</v>
      </c>
      <c r="D14" s="88">
        <v>1100</v>
      </c>
      <c r="E14" s="56"/>
      <c r="F14" s="56"/>
      <c r="G14" s="56"/>
      <c r="H14" s="56"/>
      <c r="I14" s="51" t="s">
        <v>174</v>
      </c>
      <c r="J14" s="57" t="s">
        <v>121</v>
      </c>
      <c r="K14" s="29">
        <v>6100</v>
      </c>
      <c r="L14" s="53">
        <f t="shared" si="0"/>
        <v>762.5</v>
      </c>
    </row>
    <row r="15" spans="1:12" s="41" customFormat="1" ht="61.5" customHeight="1" x14ac:dyDescent="0.2">
      <c r="A15" s="42"/>
      <c r="B15" s="54" t="s">
        <v>96</v>
      </c>
      <c r="C15" s="55" t="s">
        <v>120</v>
      </c>
      <c r="D15" s="88">
        <v>16700</v>
      </c>
      <c r="E15" s="56"/>
      <c r="F15" s="56"/>
      <c r="G15" s="56"/>
      <c r="H15" s="56"/>
      <c r="I15" s="51" t="s">
        <v>174</v>
      </c>
      <c r="J15" s="57" t="s">
        <v>121</v>
      </c>
      <c r="K15" s="29">
        <v>37200</v>
      </c>
      <c r="L15" s="53">
        <f t="shared" si="0"/>
        <v>4650</v>
      </c>
    </row>
    <row r="16" spans="1:12" s="41" customFormat="1" ht="59.25" customHeight="1" x14ac:dyDescent="0.2">
      <c r="A16" s="42"/>
      <c r="B16" s="54" t="s">
        <v>97</v>
      </c>
      <c r="C16" s="55" t="s">
        <v>107</v>
      </c>
      <c r="D16" s="49">
        <v>77400</v>
      </c>
      <c r="E16" s="56"/>
      <c r="F16" s="56"/>
      <c r="G16" s="56"/>
      <c r="H16" s="56"/>
      <c r="I16" s="51" t="s">
        <v>174</v>
      </c>
      <c r="J16" s="57" t="s">
        <v>108</v>
      </c>
      <c r="K16" s="29">
        <v>76900</v>
      </c>
      <c r="L16" s="53">
        <f t="shared" si="0"/>
        <v>9612.5</v>
      </c>
    </row>
    <row r="17" spans="1:16" s="41" customFormat="1" ht="99" customHeight="1" x14ac:dyDescent="0.2">
      <c r="A17" s="58"/>
      <c r="B17" s="54" t="s">
        <v>98</v>
      </c>
      <c r="C17" s="55" t="s">
        <v>109</v>
      </c>
      <c r="D17" s="49">
        <v>10800</v>
      </c>
      <c r="E17" s="56"/>
      <c r="F17" s="56"/>
      <c r="G17" s="56"/>
      <c r="H17" s="56"/>
      <c r="I17" s="51" t="s">
        <v>174</v>
      </c>
      <c r="J17" s="57" t="s">
        <v>158</v>
      </c>
      <c r="K17" s="29">
        <v>21100</v>
      </c>
      <c r="L17" s="53">
        <f t="shared" si="0"/>
        <v>2637.5</v>
      </c>
    </row>
    <row r="18" spans="1:16" s="41" customFormat="1" ht="49.5" customHeight="1" x14ac:dyDescent="0.2">
      <c r="A18" s="40"/>
      <c r="B18" s="85" t="s">
        <v>99</v>
      </c>
      <c r="C18" s="55" t="s">
        <v>110</v>
      </c>
      <c r="D18" s="49">
        <v>23700</v>
      </c>
      <c r="E18" s="56"/>
      <c r="F18" s="56"/>
      <c r="G18" s="56"/>
      <c r="H18" s="56"/>
      <c r="I18" s="51" t="s">
        <v>174</v>
      </c>
      <c r="J18" s="59" t="s">
        <v>111</v>
      </c>
      <c r="K18" s="29">
        <v>11200</v>
      </c>
      <c r="L18" s="53">
        <f t="shared" si="0"/>
        <v>1400</v>
      </c>
    </row>
    <row r="19" spans="1:16" s="41" customFormat="1" ht="72.75" customHeight="1" x14ac:dyDescent="0.2">
      <c r="A19" s="42"/>
      <c r="B19" s="54" t="s">
        <v>100</v>
      </c>
      <c r="C19" s="55" t="s">
        <v>120</v>
      </c>
      <c r="D19" s="88">
        <v>300</v>
      </c>
      <c r="E19" s="56"/>
      <c r="F19" s="56"/>
      <c r="G19" s="56"/>
      <c r="H19" s="56"/>
      <c r="I19" s="51" t="s">
        <v>174</v>
      </c>
      <c r="J19" s="57" t="s">
        <v>121</v>
      </c>
      <c r="K19" s="29">
        <v>1600</v>
      </c>
      <c r="L19" s="53">
        <f t="shared" si="0"/>
        <v>200</v>
      </c>
    </row>
    <row r="20" spans="1:16" s="41" customFormat="1" ht="48" customHeight="1" x14ac:dyDescent="0.2">
      <c r="A20" s="42"/>
      <c r="B20" s="54" t="s">
        <v>114</v>
      </c>
      <c r="C20" s="55" t="s">
        <v>112</v>
      </c>
      <c r="D20" s="49">
        <v>4200</v>
      </c>
      <c r="E20" s="56"/>
      <c r="F20" s="56"/>
      <c r="G20" s="56"/>
      <c r="H20" s="56"/>
      <c r="I20" s="51" t="s">
        <v>174</v>
      </c>
      <c r="J20" s="57" t="s">
        <v>113</v>
      </c>
      <c r="K20" s="29">
        <v>8200</v>
      </c>
      <c r="L20" s="53">
        <f t="shared" ref="L20:L40" si="1">K20/8</f>
        <v>1025</v>
      </c>
    </row>
    <row r="21" spans="1:16" s="34" customFormat="1" ht="69.75" customHeight="1" x14ac:dyDescent="0.5">
      <c r="A21" s="42"/>
      <c r="B21" s="54" t="s">
        <v>101</v>
      </c>
      <c r="C21" s="55" t="s">
        <v>115</v>
      </c>
      <c r="D21" s="49">
        <v>676500</v>
      </c>
      <c r="E21" s="56"/>
      <c r="F21" s="56"/>
      <c r="G21" s="56"/>
      <c r="H21" s="56"/>
      <c r="I21" s="51" t="s">
        <v>174</v>
      </c>
      <c r="J21" s="60" t="s">
        <v>116</v>
      </c>
      <c r="K21" s="30">
        <v>705700</v>
      </c>
      <c r="L21" s="61">
        <f t="shared" si="1"/>
        <v>88212.5</v>
      </c>
    </row>
    <row r="22" spans="1:16" s="41" customFormat="1" ht="55.5" customHeight="1" x14ac:dyDescent="0.2">
      <c r="A22" s="42"/>
      <c r="B22" s="54" t="s">
        <v>102</v>
      </c>
      <c r="C22" s="55" t="s">
        <v>117</v>
      </c>
      <c r="D22" s="49">
        <v>3000</v>
      </c>
      <c r="E22" s="56"/>
      <c r="F22" s="56"/>
      <c r="G22" s="56"/>
      <c r="H22" s="56"/>
      <c r="I22" s="51" t="s">
        <v>174</v>
      </c>
      <c r="J22" s="57" t="s">
        <v>159</v>
      </c>
      <c r="K22" s="29">
        <v>5800</v>
      </c>
      <c r="L22" s="53">
        <f t="shared" si="1"/>
        <v>725</v>
      </c>
    </row>
    <row r="23" spans="1:16" s="41" customFormat="1" ht="54" customHeight="1" x14ac:dyDescent="0.2">
      <c r="A23" s="42"/>
      <c r="B23" s="54" t="s">
        <v>103</v>
      </c>
      <c r="C23" s="55" t="s">
        <v>118</v>
      </c>
      <c r="D23" s="49">
        <v>11400</v>
      </c>
      <c r="E23" s="56"/>
      <c r="F23" s="56"/>
      <c r="G23" s="56"/>
      <c r="H23" s="56"/>
      <c r="I23" s="51" t="s">
        <v>174</v>
      </c>
      <c r="J23" s="59" t="s">
        <v>119</v>
      </c>
      <c r="K23" s="29">
        <v>39100</v>
      </c>
      <c r="L23" s="53">
        <f t="shared" si="1"/>
        <v>4887.5</v>
      </c>
    </row>
    <row r="24" spans="1:16" s="41" customFormat="1" ht="101.25" customHeight="1" x14ac:dyDescent="0.2">
      <c r="A24" s="42"/>
      <c r="B24" s="54" t="s">
        <v>175</v>
      </c>
      <c r="C24" s="55" t="s">
        <v>154</v>
      </c>
      <c r="D24" s="49">
        <v>8000</v>
      </c>
      <c r="E24" s="62"/>
      <c r="F24" s="62"/>
      <c r="G24" s="62"/>
      <c r="H24" s="62"/>
      <c r="I24" s="51" t="s">
        <v>174</v>
      </c>
      <c r="J24" s="60" t="s">
        <v>155</v>
      </c>
      <c r="K24" s="29"/>
      <c r="L24" s="53"/>
    </row>
    <row r="25" spans="1:16" s="41" customFormat="1" ht="90.75" customHeight="1" x14ac:dyDescent="0.2">
      <c r="A25" s="58"/>
      <c r="B25" s="54" t="s">
        <v>176</v>
      </c>
      <c r="C25" s="55" t="s">
        <v>145</v>
      </c>
      <c r="D25" s="87">
        <v>44100</v>
      </c>
      <c r="E25" s="56"/>
      <c r="F25" s="56"/>
      <c r="G25" s="56"/>
      <c r="H25" s="56"/>
      <c r="I25" s="51" t="s">
        <v>174</v>
      </c>
      <c r="J25" s="57" t="s">
        <v>146</v>
      </c>
      <c r="K25" s="29">
        <v>36000</v>
      </c>
      <c r="L25" s="53">
        <f t="shared" ref="L25:L26" si="2">K25/8</f>
        <v>4500</v>
      </c>
    </row>
    <row r="26" spans="1:16" s="41" customFormat="1" ht="96.75" customHeight="1" x14ac:dyDescent="0.2">
      <c r="A26" s="42"/>
      <c r="B26" s="54" t="s">
        <v>152</v>
      </c>
      <c r="C26" s="55" t="s">
        <v>145</v>
      </c>
      <c r="D26" s="63">
        <v>12000</v>
      </c>
      <c r="E26" s="56"/>
      <c r="F26" s="56"/>
      <c r="G26" s="56"/>
      <c r="H26" s="56"/>
      <c r="I26" s="51" t="s">
        <v>174</v>
      </c>
      <c r="J26" s="57" t="s">
        <v>146</v>
      </c>
      <c r="K26" s="29">
        <v>10000</v>
      </c>
      <c r="L26" s="53">
        <f t="shared" si="2"/>
        <v>1250</v>
      </c>
    </row>
    <row r="27" spans="1:16" s="41" customFormat="1" ht="94.5" customHeight="1" x14ac:dyDescent="0.2">
      <c r="A27" s="64"/>
      <c r="B27" s="54" t="s">
        <v>105</v>
      </c>
      <c r="C27" s="55" t="s">
        <v>122</v>
      </c>
      <c r="D27" s="63">
        <v>30900</v>
      </c>
      <c r="E27" s="56"/>
      <c r="F27" s="56"/>
      <c r="G27" s="56"/>
      <c r="H27" s="56"/>
      <c r="I27" s="51" t="s">
        <v>174</v>
      </c>
      <c r="J27" s="57" t="s">
        <v>123</v>
      </c>
      <c r="K27" s="29">
        <v>60700</v>
      </c>
      <c r="L27" s="53">
        <f t="shared" si="1"/>
        <v>7587.5</v>
      </c>
    </row>
    <row r="28" spans="1:16" s="41" customFormat="1" ht="44.25" customHeight="1" x14ac:dyDescent="0.2">
      <c r="A28" s="96">
        <v>2</v>
      </c>
      <c r="B28" s="54" t="s">
        <v>86</v>
      </c>
      <c r="C28" s="66" t="s">
        <v>142</v>
      </c>
      <c r="D28" s="88">
        <v>27500</v>
      </c>
      <c r="E28" s="50"/>
      <c r="F28" s="50"/>
      <c r="G28" s="50"/>
      <c r="H28" s="50"/>
      <c r="I28" s="50" t="s">
        <v>170</v>
      </c>
      <c r="J28" s="52" t="s">
        <v>144</v>
      </c>
      <c r="K28" s="29"/>
      <c r="L28" s="53"/>
    </row>
    <row r="29" spans="1:16" s="34" customFormat="1" ht="18.95" customHeight="1" x14ac:dyDescent="0.5">
      <c r="A29" s="97"/>
      <c r="B29" s="67" t="s">
        <v>141</v>
      </c>
      <c r="C29" s="68"/>
      <c r="D29" s="91">
        <f>SUM(D30:D31)</f>
        <v>27500</v>
      </c>
      <c r="E29" s="69"/>
      <c r="F29" s="69"/>
      <c r="G29" s="69"/>
      <c r="H29" s="69"/>
      <c r="I29" s="69"/>
      <c r="J29" s="70"/>
      <c r="K29" s="30"/>
      <c r="L29" s="61"/>
    </row>
    <row r="30" spans="1:16" s="41" customFormat="1" ht="140.25" customHeight="1" x14ac:dyDescent="0.2">
      <c r="A30" s="97"/>
      <c r="B30" s="67" t="s">
        <v>153</v>
      </c>
      <c r="C30" s="55" t="s">
        <v>143</v>
      </c>
      <c r="D30" s="87">
        <v>7500</v>
      </c>
      <c r="E30" s="56"/>
      <c r="F30" s="56"/>
      <c r="G30" s="56"/>
      <c r="H30" s="56"/>
      <c r="I30" s="56" t="s">
        <v>174</v>
      </c>
      <c r="J30" s="57" t="s">
        <v>144</v>
      </c>
      <c r="K30" s="29">
        <v>7200</v>
      </c>
      <c r="L30" s="53">
        <f t="shared" ref="L30:L35" si="3">K30/8</f>
        <v>900</v>
      </c>
    </row>
    <row r="31" spans="1:16" s="41" customFormat="1" ht="70.5" customHeight="1" x14ac:dyDescent="0.2">
      <c r="A31" s="97"/>
      <c r="B31" s="67" t="s">
        <v>177</v>
      </c>
      <c r="C31" s="55" t="s">
        <v>143</v>
      </c>
      <c r="D31" s="87">
        <v>20000</v>
      </c>
      <c r="E31" s="56"/>
      <c r="F31" s="56"/>
      <c r="G31" s="56"/>
      <c r="H31" s="56"/>
      <c r="I31" s="56" t="s">
        <v>171</v>
      </c>
      <c r="J31" s="57" t="s">
        <v>144</v>
      </c>
      <c r="K31" s="29"/>
      <c r="L31" s="53"/>
    </row>
    <row r="32" spans="1:16" s="41" customFormat="1" ht="79.5" customHeight="1" x14ac:dyDescent="0.2">
      <c r="A32" s="103">
        <v>3</v>
      </c>
      <c r="B32" s="67" t="s">
        <v>125</v>
      </c>
      <c r="C32" s="55" t="s">
        <v>132</v>
      </c>
      <c r="D32" s="87">
        <f>D33</f>
        <v>1140</v>
      </c>
      <c r="E32" s="56"/>
      <c r="F32" s="56"/>
      <c r="G32" s="56"/>
      <c r="H32" s="56"/>
      <c r="I32" s="56" t="s">
        <v>170</v>
      </c>
      <c r="J32" s="57" t="s">
        <v>133</v>
      </c>
      <c r="K32" s="29"/>
      <c r="L32" s="53"/>
      <c r="P32" s="71"/>
    </row>
    <row r="33" spans="1:17" s="41" customFormat="1" ht="46.5" customHeight="1" x14ac:dyDescent="0.2">
      <c r="A33" s="97"/>
      <c r="B33" s="67" t="s">
        <v>126</v>
      </c>
      <c r="C33" s="55"/>
      <c r="D33" s="87">
        <f>D34</f>
        <v>1140</v>
      </c>
      <c r="E33" s="56"/>
      <c r="F33" s="56"/>
      <c r="G33" s="56"/>
      <c r="H33" s="56"/>
      <c r="I33" s="56"/>
      <c r="J33" s="57"/>
      <c r="K33" s="29"/>
      <c r="L33" s="53"/>
      <c r="P33" s="71"/>
    </row>
    <row r="34" spans="1:17" s="41" customFormat="1" ht="21.75" customHeight="1" x14ac:dyDescent="0.2">
      <c r="A34" s="97"/>
      <c r="B34" s="67" t="s">
        <v>127</v>
      </c>
      <c r="C34" s="55"/>
      <c r="D34" s="87">
        <f>D35</f>
        <v>1140</v>
      </c>
      <c r="E34" s="56"/>
      <c r="F34" s="56"/>
      <c r="G34" s="56"/>
      <c r="H34" s="56"/>
      <c r="I34" s="56"/>
      <c r="J34" s="57"/>
      <c r="K34" s="29"/>
      <c r="L34" s="53"/>
      <c r="P34" s="71"/>
    </row>
    <row r="35" spans="1:17" s="41" customFormat="1" ht="59.25" customHeight="1" x14ac:dyDescent="0.2">
      <c r="A35" s="104"/>
      <c r="B35" s="67" t="s">
        <v>131</v>
      </c>
      <c r="C35" s="55" t="s">
        <v>134</v>
      </c>
      <c r="D35" s="87">
        <v>1140</v>
      </c>
      <c r="E35" s="56"/>
      <c r="F35" s="56"/>
      <c r="G35" s="56"/>
      <c r="H35" s="56"/>
      <c r="I35" s="56" t="s">
        <v>170</v>
      </c>
      <c r="J35" s="57" t="s">
        <v>88</v>
      </c>
      <c r="K35" s="29">
        <v>2140</v>
      </c>
      <c r="L35" s="53">
        <f t="shared" si="3"/>
        <v>267.5</v>
      </c>
      <c r="P35" s="72"/>
    </row>
    <row r="36" spans="1:17" s="41" customFormat="1" ht="39" customHeight="1" x14ac:dyDescent="0.2">
      <c r="A36" s="103">
        <v>4</v>
      </c>
      <c r="B36" s="67" t="s">
        <v>172</v>
      </c>
      <c r="C36" s="55" t="s">
        <v>130</v>
      </c>
      <c r="D36" s="87">
        <v>7800</v>
      </c>
      <c r="E36" s="56"/>
      <c r="F36" s="56"/>
      <c r="G36" s="56"/>
      <c r="H36" s="56"/>
      <c r="I36" s="56" t="s">
        <v>170</v>
      </c>
      <c r="J36" s="57" t="s">
        <v>129</v>
      </c>
      <c r="K36" s="29"/>
      <c r="L36" s="53"/>
      <c r="P36" s="71"/>
    </row>
    <row r="37" spans="1:17" s="41" customFormat="1" ht="39" customHeight="1" x14ac:dyDescent="0.2">
      <c r="A37" s="97"/>
      <c r="B37" s="67" t="s">
        <v>126</v>
      </c>
      <c r="C37" s="55"/>
      <c r="D37" s="87">
        <v>7800</v>
      </c>
      <c r="E37" s="56"/>
      <c r="F37" s="56"/>
      <c r="G37" s="56"/>
      <c r="H37" s="56"/>
      <c r="I37" s="56"/>
      <c r="J37" s="57"/>
      <c r="K37" s="29"/>
      <c r="L37" s="53"/>
      <c r="P37" s="71"/>
    </row>
    <row r="38" spans="1:17" s="41" customFormat="1" ht="21.75" customHeight="1" x14ac:dyDescent="0.2">
      <c r="A38" s="97"/>
      <c r="B38" s="67" t="s">
        <v>127</v>
      </c>
      <c r="C38" s="55"/>
      <c r="D38" s="87">
        <v>7800</v>
      </c>
      <c r="E38" s="56"/>
      <c r="F38" s="56"/>
      <c r="G38" s="56"/>
      <c r="H38" s="56"/>
      <c r="I38" s="56"/>
      <c r="J38" s="57"/>
      <c r="K38" s="29"/>
      <c r="L38" s="53"/>
      <c r="P38" s="71"/>
    </row>
    <row r="39" spans="1:17" s="41" customFormat="1" ht="155.25" customHeight="1" x14ac:dyDescent="0.2">
      <c r="A39" s="104"/>
      <c r="B39" s="67" t="s">
        <v>182</v>
      </c>
      <c r="C39" s="55" t="s">
        <v>128</v>
      </c>
      <c r="D39" s="87">
        <v>7800</v>
      </c>
      <c r="E39" s="56"/>
      <c r="F39" s="56"/>
      <c r="G39" s="56"/>
      <c r="H39" s="56"/>
      <c r="I39" s="56" t="s">
        <v>170</v>
      </c>
      <c r="J39" s="57" t="s">
        <v>129</v>
      </c>
      <c r="K39" s="29">
        <v>39000</v>
      </c>
      <c r="L39" s="53">
        <f t="shared" si="1"/>
        <v>4875</v>
      </c>
      <c r="P39" s="73"/>
    </row>
    <row r="40" spans="1:17" s="41" customFormat="1" ht="38.25" customHeight="1" x14ac:dyDescent="0.2">
      <c r="A40" s="93">
        <v>5</v>
      </c>
      <c r="B40" s="67" t="s">
        <v>138</v>
      </c>
      <c r="C40" s="55" t="s">
        <v>135</v>
      </c>
      <c r="D40" s="87">
        <f>D41</f>
        <v>33600</v>
      </c>
      <c r="E40" s="56"/>
      <c r="F40" s="56"/>
      <c r="G40" s="56"/>
      <c r="H40" s="56"/>
      <c r="I40" s="56" t="s">
        <v>170</v>
      </c>
      <c r="J40" s="57" t="s">
        <v>136</v>
      </c>
      <c r="K40" s="29">
        <v>38000</v>
      </c>
      <c r="L40" s="53">
        <f t="shared" si="1"/>
        <v>4750</v>
      </c>
      <c r="Q40" s="74" t="s">
        <v>87</v>
      </c>
    </row>
    <row r="41" spans="1:17" s="46" customFormat="1" ht="24" customHeight="1" x14ac:dyDescent="0.2">
      <c r="A41" s="94"/>
      <c r="B41" s="43" t="s">
        <v>139</v>
      </c>
      <c r="C41" s="44"/>
      <c r="D41" s="91">
        <f>D42</f>
        <v>33600</v>
      </c>
      <c r="E41" s="43"/>
      <c r="F41" s="43"/>
      <c r="G41" s="43"/>
      <c r="H41" s="43"/>
      <c r="I41" s="43"/>
      <c r="J41" s="43"/>
      <c r="K41" s="27"/>
      <c r="L41" s="35"/>
    </row>
    <row r="42" spans="1:17" s="46" customFormat="1" ht="24" customHeight="1" x14ac:dyDescent="0.2">
      <c r="A42" s="94"/>
      <c r="B42" s="43" t="s">
        <v>127</v>
      </c>
      <c r="C42" s="44"/>
      <c r="D42" s="91">
        <f>D43</f>
        <v>33600</v>
      </c>
      <c r="E42" s="43"/>
      <c r="F42" s="43"/>
      <c r="G42" s="43"/>
      <c r="H42" s="43"/>
      <c r="I42" s="43"/>
      <c r="J42" s="43"/>
      <c r="K42" s="27"/>
      <c r="L42" s="35"/>
    </row>
    <row r="43" spans="1:17" s="41" customFormat="1" ht="75.75" customHeight="1" x14ac:dyDescent="0.2">
      <c r="A43" s="95"/>
      <c r="B43" s="65" t="s">
        <v>137</v>
      </c>
      <c r="C43" s="65" t="s">
        <v>140</v>
      </c>
      <c r="D43" s="29">
        <v>33600</v>
      </c>
      <c r="E43" s="51"/>
      <c r="F43" s="51"/>
      <c r="G43" s="51"/>
      <c r="H43" s="51"/>
      <c r="I43" s="56" t="s">
        <v>170</v>
      </c>
      <c r="J43" s="65" t="s">
        <v>136</v>
      </c>
      <c r="K43" s="28">
        <v>38000</v>
      </c>
      <c r="L43" s="40"/>
    </row>
    <row r="44" spans="1:17" s="41" customFormat="1" ht="126" customHeight="1" x14ac:dyDescent="0.2">
      <c r="A44" s="40">
        <v>6</v>
      </c>
      <c r="B44" s="65" t="s">
        <v>180</v>
      </c>
      <c r="C44" s="65" t="s">
        <v>160</v>
      </c>
      <c r="D44" s="89">
        <v>15000</v>
      </c>
      <c r="E44" s="51"/>
      <c r="F44" s="51"/>
      <c r="G44" s="51"/>
      <c r="H44" s="51"/>
      <c r="I44" s="56" t="s">
        <v>171</v>
      </c>
      <c r="J44" s="75" t="s">
        <v>161</v>
      </c>
      <c r="K44" s="28"/>
      <c r="L44" s="40"/>
    </row>
    <row r="45" spans="1:17" s="41" customFormat="1" ht="60.75" customHeight="1" x14ac:dyDescent="0.2">
      <c r="A45" s="86">
        <v>7</v>
      </c>
      <c r="B45" s="67" t="s">
        <v>162</v>
      </c>
      <c r="C45" s="55" t="s">
        <v>156</v>
      </c>
      <c r="D45" s="87">
        <v>78000</v>
      </c>
      <c r="E45" s="56"/>
      <c r="F45" s="56"/>
      <c r="G45" s="56"/>
      <c r="H45" s="56"/>
      <c r="I45" s="56" t="s">
        <v>178</v>
      </c>
      <c r="J45" s="57" t="s">
        <v>157</v>
      </c>
      <c r="K45" s="28"/>
      <c r="L45" s="40"/>
    </row>
    <row r="46" spans="1:17" s="34" customFormat="1" ht="33.75" customHeight="1" x14ac:dyDescent="0.5">
      <c r="A46" s="98" t="s">
        <v>181</v>
      </c>
      <c r="B46" s="99"/>
      <c r="C46" s="100"/>
      <c r="D46" s="76">
        <f>D8+D28+D32+D36+D40+D44+D45</f>
        <v>1522940</v>
      </c>
      <c r="E46" s="77"/>
      <c r="F46" s="77"/>
      <c r="G46" s="77"/>
      <c r="H46" s="77"/>
      <c r="I46" s="78"/>
      <c r="J46" s="79"/>
      <c r="K46" s="30"/>
      <c r="L46" s="80"/>
    </row>
    <row r="47" spans="1:17" ht="15.75" customHeight="1" x14ac:dyDescent="0.55000000000000004">
      <c r="A47" s="81"/>
      <c r="B47" s="81"/>
      <c r="C47" s="81"/>
      <c r="D47" s="81"/>
      <c r="E47" s="81"/>
      <c r="F47" s="81"/>
      <c r="G47" s="81"/>
      <c r="H47" s="81"/>
      <c r="I47" s="81"/>
      <c r="J47" s="81"/>
    </row>
    <row r="48" spans="1:17" s="83" customFormat="1" ht="20.25" x14ac:dyDescent="0.3">
      <c r="C48" s="84" t="s">
        <v>147</v>
      </c>
      <c r="G48" s="101" t="s">
        <v>148</v>
      </c>
      <c r="H48" s="101"/>
    </row>
    <row r="49" spans="3:9" s="83" customFormat="1" ht="20.25" x14ac:dyDescent="0.3"/>
    <row r="50" spans="3:9" s="83" customFormat="1" ht="20.25" x14ac:dyDescent="0.3">
      <c r="C50" s="83" t="s">
        <v>179</v>
      </c>
      <c r="G50" s="102" t="s">
        <v>149</v>
      </c>
      <c r="H50" s="102"/>
    </row>
    <row r="51" spans="3:9" s="83" customFormat="1" ht="20.25" x14ac:dyDescent="0.3">
      <c r="C51" s="84" t="s">
        <v>167</v>
      </c>
      <c r="I51" s="84" t="s">
        <v>169</v>
      </c>
    </row>
    <row r="52" spans="3:9" s="83" customFormat="1" ht="20.25" x14ac:dyDescent="0.3">
      <c r="C52" s="84" t="s">
        <v>168</v>
      </c>
      <c r="I52" s="84" t="s">
        <v>164</v>
      </c>
    </row>
    <row r="53" spans="3:9" ht="15.75" customHeight="1" x14ac:dyDescent="0.55000000000000004"/>
    <row r="54" spans="3:9" ht="15.75" customHeight="1" x14ac:dyDescent="0.55000000000000004"/>
    <row r="55" spans="3:9" ht="15.75" customHeight="1" x14ac:dyDescent="0.55000000000000004"/>
    <row r="56" spans="3:9" ht="15.75" customHeight="1" x14ac:dyDescent="0.55000000000000004"/>
    <row r="57" spans="3:9" ht="15.75" customHeight="1" x14ac:dyDescent="0.55000000000000004"/>
    <row r="58" spans="3:9" ht="15.75" customHeight="1" x14ac:dyDescent="0.55000000000000004"/>
    <row r="59" spans="3:9" ht="15.75" customHeight="1" x14ac:dyDescent="0.55000000000000004"/>
    <row r="60" spans="3:9" ht="15.75" customHeight="1" x14ac:dyDescent="0.55000000000000004"/>
    <row r="61" spans="3:9" ht="15.75" customHeight="1" x14ac:dyDescent="0.55000000000000004"/>
    <row r="62" spans="3:9" ht="15.75" customHeight="1" x14ac:dyDescent="0.55000000000000004"/>
    <row r="63" spans="3:9" ht="15.75" customHeight="1" x14ac:dyDescent="0.55000000000000004"/>
    <row r="64" spans="3:9" ht="15.75" customHeight="1" x14ac:dyDescent="0.55000000000000004"/>
    <row r="65" ht="15.75" customHeight="1" x14ac:dyDescent="0.55000000000000004"/>
    <row r="66" ht="15.75" customHeight="1" x14ac:dyDescent="0.55000000000000004"/>
    <row r="67" ht="15.75" customHeight="1" x14ac:dyDescent="0.55000000000000004"/>
    <row r="68" ht="15.75" customHeight="1" x14ac:dyDescent="0.55000000000000004"/>
    <row r="69" ht="15.75" customHeight="1" x14ac:dyDescent="0.55000000000000004"/>
    <row r="70" ht="15.75" customHeight="1" x14ac:dyDescent="0.55000000000000004"/>
    <row r="71" ht="15.75" customHeight="1" x14ac:dyDescent="0.55000000000000004"/>
    <row r="72" ht="15.75" customHeight="1" x14ac:dyDescent="0.55000000000000004"/>
    <row r="73" ht="15.75" customHeight="1" x14ac:dyDescent="0.55000000000000004"/>
    <row r="74" ht="15.75" customHeight="1" x14ac:dyDescent="0.55000000000000004"/>
    <row r="75" ht="15.75" customHeight="1" x14ac:dyDescent="0.55000000000000004"/>
    <row r="76" ht="15.75" customHeight="1" x14ac:dyDescent="0.55000000000000004"/>
    <row r="77" ht="15.75" customHeight="1" x14ac:dyDescent="0.55000000000000004"/>
    <row r="78" ht="15.75" customHeight="1" x14ac:dyDescent="0.55000000000000004"/>
    <row r="79" ht="15.75" customHeight="1" x14ac:dyDescent="0.55000000000000004"/>
    <row r="8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</sheetData>
  <mergeCells count="24">
    <mergeCell ref="L5:L7"/>
    <mergeCell ref="K5:K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  <mergeCell ref="A40:A43"/>
    <mergeCell ref="A28:A31"/>
    <mergeCell ref="A46:C46"/>
    <mergeCell ref="G48:H48"/>
    <mergeCell ref="G50:H50"/>
    <mergeCell ref="A36:A39"/>
    <mergeCell ref="A32:A35"/>
  </mergeCells>
  <phoneticPr fontId="11" type="noConversion"/>
  <pageMargins left="0.19685039370078741" right="0.19685039370078741" top="0.19685039370078741" bottom="0.19685039370078741" header="0" footer="0"/>
  <pageSetup paperSize="9" scale="7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132" t="s">
        <v>0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ht="21" customHeight="1" x14ac:dyDescent="0.55000000000000004">
      <c r="A2" s="132" t="s">
        <v>1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0" ht="21" customHeight="1" x14ac:dyDescent="0.55000000000000004">
      <c r="A3" s="132" t="s">
        <v>2</v>
      </c>
      <c r="B3" s="133"/>
      <c r="C3" s="133"/>
      <c r="D3" s="133"/>
      <c r="E3" s="133"/>
      <c r="F3" s="133"/>
      <c r="G3" s="133"/>
      <c r="H3" s="133"/>
      <c r="I3" s="133"/>
      <c r="J3" s="133"/>
    </row>
    <row r="4" spans="1:10" ht="20.25" customHeight="1" x14ac:dyDescent="0.55000000000000004">
      <c r="A4" s="134" t="s">
        <v>81</v>
      </c>
      <c r="B4" s="135"/>
      <c r="C4" s="135"/>
      <c r="D4" s="135"/>
      <c r="E4" s="135"/>
      <c r="F4" s="135"/>
      <c r="G4" s="135"/>
      <c r="H4" s="135"/>
      <c r="I4" s="135"/>
      <c r="J4" s="135"/>
    </row>
    <row r="5" spans="1:10" ht="23.25" customHeight="1" x14ac:dyDescent="0.55000000000000004">
      <c r="A5" s="144" t="s">
        <v>3</v>
      </c>
      <c r="B5" s="141" t="s">
        <v>4</v>
      </c>
      <c r="C5" s="141" t="s">
        <v>5</v>
      </c>
      <c r="D5" s="138" t="s">
        <v>6</v>
      </c>
      <c r="E5" s="139"/>
      <c r="F5" s="139"/>
      <c r="G5" s="139"/>
      <c r="H5" s="140"/>
      <c r="I5" s="141" t="s">
        <v>7</v>
      </c>
      <c r="J5" s="141" t="s">
        <v>8</v>
      </c>
    </row>
    <row r="6" spans="1:10" ht="24" x14ac:dyDescent="0.55000000000000004">
      <c r="A6" s="142"/>
      <c r="B6" s="142"/>
      <c r="C6" s="142"/>
      <c r="D6" s="130" t="s">
        <v>9</v>
      </c>
      <c r="E6" s="143" t="s">
        <v>10</v>
      </c>
      <c r="F6" s="130" t="s">
        <v>11</v>
      </c>
      <c r="G6" s="130" t="s">
        <v>12</v>
      </c>
      <c r="H6" s="130" t="s">
        <v>13</v>
      </c>
      <c r="I6" s="142"/>
      <c r="J6" s="142"/>
    </row>
    <row r="7" spans="1:10" ht="27.75" customHeight="1" x14ac:dyDescent="0.55000000000000004">
      <c r="A7" s="131"/>
      <c r="B7" s="131"/>
      <c r="C7" s="131"/>
      <c r="D7" s="131"/>
      <c r="E7" s="131"/>
      <c r="F7" s="131"/>
      <c r="G7" s="131"/>
      <c r="H7" s="131"/>
      <c r="I7" s="131"/>
      <c r="J7" s="131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132"/>
      <c r="B41" s="133"/>
      <c r="C41" s="133"/>
      <c r="D41" s="133"/>
      <c r="E41" s="133"/>
      <c r="F41" s="133"/>
      <c r="G41" s="133"/>
      <c r="H41" s="133"/>
      <c r="I41" s="133"/>
      <c r="J41" s="133"/>
    </row>
    <row r="42" spans="1:10" ht="18.75" customHeight="1" x14ac:dyDescent="0.55000000000000004">
      <c r="A42" s="132" t="s">
        <v>28</v>
      </c>
      <c r="B42" s="133"/>
      <c r="C42" s="133"/>
      <c r="D42" s="133"/>
      <c r="E42" s="133"/>
      <c r="F42" s="133"/>
      <c r="G42" s="133"/>
      <c r="H42" s="133"/>
      <c r="I42" s="133"/>
      <c r="J42" s="133"/>
    </row>
    <row r="43" spans="1:10" ht="18" customHeight="1" x14ac:dyDescent="0.55000000000000004">
      <c r="A43" s="132" t="s">
        <v>29</v>
      </c>
      <c r="B43" s="133"/>
      <c r="C43" s="133"/>
      <c r="D43" s="133"/>
      <c r="E43" s="133"/>
      <c r="F43" s="133"/>
      <c r="G43" s="133"/>
      <c r="H43" s="133"/>
      <c r="I43" s="133"/>
      <c r="J43" s="133"/>
    </row>
    <row r="44" spans="1:10" ht="20.25" customHeight="1" x14ac:dyDescent="0.55000000000000004">
      <c r="A44" s="134" t="s">
        <v>82</v>
      </c>
      <c r="B44" s="135"/>
      <c r="C44" s="135"/>
      <c r="D44" s="135"/>
      <c r="E44" s="135"/>
      <c r="F44" s="135"/>
      <c r="G44" s="135"/>
      <c r="H44" s="135"/>
      <c r="I44" s="135"/>
      <c r="J44" s="135"/>
    </row>
    <row r="45" spans="1:10" ht="14.25" customHeight="1" x14ac:dyDescent="0.55000000000000004">
      <c r="A45" s="130" t="s">
        <v>3</v>
      </c>
      <c r="B45" s="130" t="s">
        <v>4</v>
      </c>
      <c r="C45" s="126" t="s">
        <v>30</v>
      </c>
      <c r="D45" s="127"/>
      <c r="E45" s="126" t="s">
        <v>31</v>
      </c>
      <c r="F45" s="127"/>
      <c r="G45" s="126" t="s">
        <v>32</v>
      </c>
      <c r="H45" s="127"/>
      <c r="I45" s="130" t="s">
        <v>33</v>
      </c>
      <c r="J45" s="136" t="s">
        <v>34</v>
      </c>
    </row>
    <row r="46" spans="1:10" ht="31.5" customHeight="1" x14ac:dyDescent="0.55000000000000004">
      <c r="A46" s="131"/>
      <c r="B46" s="131"/>
      <c r="C46" s="128"/>
      <c r="D46" s="129"/>
      <c r="E46" s="128"/>
      <c r="F46" s="129"/>
      <c r="G46" s="128"/>
      <c r="H46" s="129"/>
      <c r="I46" s="131"/>
      <c r="J46" s="137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125" t="s">
        <v>35</v>
      </c>
      <c r="D47" s="124"/>
      <c r="E47" s="123">
        <f>รายงานการใช้จ่าย!D6</f>
        <v>742400</v>
      </c>
      <c r="F47" s="124"/>
      <c r="G47" s="123">
        <f>รายงานการใช้จ่าย!M6</f>
        <v>0</v>
      </c>
      <c r="H47" s="124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125" t="s">
        <v>37</v>
      </c>
      <c r="D48" s="124"/>
      <c r="E48" s="123">
        <f>รายงานการใช้จ่าย!D7</f>
        <v>91500</v>
      </c>
      <c r="F48" s="124"/>
      <c r="G48" s="123">
        <f>รายงานการใช้จ่าย!M7</f>
        <v>0</v>
      </c>
      <c r="H48" s="124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125" t="s">
        <v>37</v>
      </c>
      <c r="D49" s="124"/>
      <c r="E49" s="123">
        <f>รายงานการใช้จ่าย!D8</f>
        <v>600</v>
      </c>
      <c r="F49" s="124"/>
      <c r="G49" s="123">
        <f>รายงานการใช้จ่าย!M8</f>
        <v>0</v>
      </c>
      <c r="H49" s="124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125" t="s">
        <v>37</v>
      </c>
      <c r="D50" s="124"/>
      <c r="E50" s="123">
        <f>รายงานการใช้จ่าย!D9</f>
        <v>19100</v>
      </c>
      <c r="F50" s="124"/>
      <c r="G50" s="123">
        <f>รายงานการใช้จ่าย!M9</f>
        <v>5400</v>
      </c>
      <c r="H50" s="124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25" t="s">
        <v>37</v>
      </c>
      <c r="D51" s="124"/>
      <c r="E51" s="123">
        <f>รายงานการใช้จ่าย!D10</f>
        <v>115700</v>
      </c>
      <c r="F51" s="124"/>
      <c r="G51" s="123">
        <f>รายงานการใช้จ่าย!M10</f>
        <v>0</v>
      </c>
      <c r="H51" s="124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125" t="s">
        <v>37</v>
      </c>
      <c r="D52" s="124"/>
      <c r="E52" s="123">
        <f>รายงานการใช้จ่าย!D11</f>
        <v>111900</v>
      </c>
      <c r="F52" s="124"/>
      <c r="G52" s="123">
        <f>รายงานการใช้จ่าย!M11</f>
        <v>0</v>
      </c>
      <c r="H52" s="124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125" t="s">
        <v>37</v>
      </c>
      <c r="D53" s="124"/>
      <c r="E53" s="123">
        <f>รายงานการใช้จ่าย!D12</f>
        <v>16100</v>
      </c>
      <c r="F53" s="124"/>
      <c r="G53" s="123">
        <f>รายงานการใช้จ่าย!M12</f>
        <v>0</v>
      </c>
      <c r="H53" s="124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125" t="s">
        <v>37</v>
      </c>
      <c r="D54" s="124"/>
      <c r="E54" s="123">
        <f>รายงานการใช้จ่าย!D13</f>
        <v>19300</v>
      </c>
      <c r="F54" s="124"/>
      <c r="G54" s="123">
        <f>รายงานการใช้จ่าย!M13</f>
        <v>0</v>
      </c>
      <c r="H54" s="124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25" t="s">
        <v>37</v>
      </c>
      <c r="D55" s="124"/>
      <c r="E55" s="123">
        <f>รายงานการใช้จ่าย!D14</f>
        <v>5100</v>
      </c>
      <c r="F55" s="124"/>
      <c r="G55" s="123">
        <f>รายงานการใช้จ่าย!M14</f>
        <v>0</v>
      </c>
      <c r="H55" s="124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125" t="s">
        <v>37</v>
      </c>
      <c r="D56" s="124"/>
      <c r="E56" s="123">
        <f>รายงานการใช้จ่าย!D15</f>
        <v>14000</v>
      </c>
      <c r="F56" s="124"/>
      <c r="G56" s="123">
        <f>รายงานการใช้จ่าย!M15</f>
        <v>0</v>
      </c>
      <c r="H56" s="124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25" t="s">
        <v>37</v>
      </c>
      <c r="D57" s="124"/>
      <c r="E57" s="123">
        <f>รายงานการใช้จ่าย!D16</f>
        <v>1097300</v>
      </c>
      <c r="F57" s="124"/>
      <c r="G57" s="123">
        <f>รายงานการใช้จ่าย!M16</f>
        <v>450742.20000000007</v>
      </c>
      <c r="H57" s="124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125" t="s">
        <v>37</v>
      </c>
      <c r="D58" s="124"/>
      <c r="E58" s="123">
        <f>รายงานการใช้จ่าย!D17</f>
        <v>10000</v>
      </c>
      <c r="F58" s="124"/>
      <c r="G58" s="123">
        <f>รายงานการใช้จ่าย!M17</f>
        <v>0</v>
      </c>
      <c r="H58" s="124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125" t="s">
        <v>37</v>
      </c>
      <c r="D59" s="124"/>
      <c r="E59" s="123">
        <f>รายงานการใช้จ่าย!D18</f>
        <v>76900</v>
      </c>
      <c r="F59" s="124"/>
      <c r="G59" s="123">
        <f>รายงานการใช้จ่าย!M18</f>
        <v>88575</v>
      </c>
      <c r="H59" s="124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25" t="s">
        <v>37</v>
      </c>
      <c r="D60" s="124"/>
      <c r="E60" s="123">
        <f>รายงานการใช้จ่าย!D19</f>
        <v>2339900</v>
      </c>
      <c r="F60" s="124"/>
      <c r="G60" s="123">
        <f>รายงานการใช้จ่าย!M19</f>
        <v>0</v>
      </c>
      <c r="H60" s="124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125" t="s">
        <v>37</v>
      </c>
      <c r="D61" s="124"/>
      <c r="E61" s="123">
        <f>รายงานการใช้จ่าย!D20</f>
        <v>104000</v>
      </c>
      <c r="F61" s="124"/>
      <c r="G61" s="145"/>
      <c r="H61" s="124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125" t="s">
        <v>37</v>
      </c>
      <c r="D62" s="124"/>
      <c r="E62" s="123">
        <f>รายงานการใช้จ่าย!D21</f>
        <v>0</v>
      </c>
      <c r="F62" s="124"/>
      <c r="G62" s="123">
        <f>รายงานการใช้จ่าย!M21</f>
        <v>445182.80000000005</v>
      </c>
      <c r="H62" s="124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125" t="s">
        <v>37</v>
      </c>
      <c r="D63" s="124"/>
      <c r="E63" s="123">
        <f>รายงานการใช้จ่าย!D22</f>
        <v>0</v>
      </c>
      <c r="F63" s="124"/>
      <c r="G63" s="123">
        <f>รายงานการใช้จ่าย!M22</f>
        <v>4888.8599999999997</v>
      </c>
      <c r="H63" s="124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125" t="s">
        <v>37</v>
      </c>
      <c r="D64" s="124"/>
      <c r="E64" s="123">
        <f>รายงานการใช้จ่าย!D23</f>
        <v>0</v>
      </c>
      <c r="F64" s="124"/>
      <c r="G64" s="123">
        <f>รายงานการใช้จ่าย!M23</f>
        <v>5346.78</v>
      </c>
      <c r="H64" s="124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25" t="s">
        <v>37</v>
      </c>
      <c r="D65" s="124"/>
      <c r="E65" s="123">
        <f>รายงานการใช้จ่าย!D24</f>
        <v>0</v>
      </c>
      <c r="F65" s="124"/>
      <c r="G65" s="123">
        <f>รายงานการใช้จ่าย!M24</f>
        <v>6148.75</v>
      </c>
      <c r="H65" s="124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125" t="s">
        <v>37</v>
      </c>
      <c r="D66" s="124"/>
      <c r="E66" s="123">
        <f>รายงานการใช้จ่าย!D25</f>
        <v>0</v>
      </c>
      <c r="F66" s="124"/>
      <c r="G66" s="123">
        <f>รายงานการใช้จ่าย!M25</f>
        <v>36454</v>
      </c>
      <c r="H66" s="124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25" t="s">
        <v>37</v>
      </c>
      <c r="D67" s="124"/>
      <c r="E67" s="123">
        <f>รายงานการใช้จ่าย!D26</f>
        <v>86000</v>
      </c>
      <c r="F67" s="124"/>
      <c r="G67" s="123">
        <f>รายงานการใช้จ่าย!M26</f>
        <v>0</v>
      </c>
      <c r="H67" s="124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125" t="s">
        <v>37</v>
      </c>
      <c r="D68" s="124"/>
      <c r="E68" s="123">
        <f>รายงานการใช้จ่าย!D27</f>
        <v>240000</v>
      </c>
      <c r="F68" s="124"/>
      <c r="G68" s="123">
        <f>รายงานการใช้จ่าย!M27</f>
        <v>240000</v>
      </c>
      <c r="H68" s="124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125" t="s">
        <v>37</v>
      </c>
      <c r="D69" s="124"/>
      <c r="E69" s="123">
        <f>รายงานการใช้จ่าย!D28</f>
        <v>240000</v>
      </c>
      <c r="F69" s="124"/>
      <c r="G69" s="123">
        <f>รายงานการใช้จ่าย!M28</f>
        <v>240000</v>
      </c>
      <c r="H69" s="124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25" t="s">
        <v>37</v>
      </c>
      <c r="D70" s="124"/>
      <c r="E70" s="123">
        <f>รายงานการใช้จ่าย!D29</f>
        <v>7585</v>
      </c>
      <c r="F70" s="124"/>
      <c r="G70" s="123">
        <f>รายงานการใช้จ่าย!M29</f>
        <v>3360</v>
      </c>
      <c r="H70" s="124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25" t="s">
        <v>37</v>
      </c>
      <c r="D71" s="124"/>
      <c r="E71" s="123">
        <f>รายงานการใช้จ่าย!D30</f>
        <v>29320</v>
      </c>
      <c r="F71" s="124"/>
      <c r="G71" s="123">
        <f>รายงานการใช้จ่าย!M30</f>
        <v>10080</v>
      </c>
      <c r="H71" s="124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25" t="s">
        <v>37</v>
      </c>
      <c r="D72" s="124"/>
      <c r="E72" s="123">
        <f>รายงานการใช้จ่าย!D31</f>
        <v>323500</v>
      </c>
      <c r="F72" s="124"/>
      <c r="G72" s="123">
        <f>รายงานการใช้จ่าย!M31</f>
        <v>0</v>
      </c>
      <c r="H72" s="124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25" t="s">
        <v>37</v>
      </c>
      <c r="D73" s="124"/>
      <c r="E73" s="123">
        <f>รายงานการใช้จ่าย!D32</f>
        <v>86000</v>
      </c>
      <c r="F73" s="124"/>
      <c r="G73" s="123">
        <f>รายงานการใช้จ่าย!M32</f>
        <v>0</v>
      </c>
      <c r="H73" s="124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125" t="s">
        <v>37</v>
      </c>
      <c r="D74" s="124"/>
      <c r="E74" s="123">
        <f>รายงานการใช้จ่าย!D33</f>
        <v>36000</v>
      </c>
      <c r="F74" s="124"/>
      <c r="G74" s="123">
        <f>รายงานการใช้จ่าย!M33</f>
        <v>12000</v>
      </c>
      <c r="H74" s="124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125" t="s">
        <v>37</v>
      </c>
      <c r="D75" s="124"/>
      <c r="E75" s="123">
        <f>รายงานการใช้จ่าย!D34</f>
        <v>10000</v>
      </c>
      <c r="F75" s="124"/>
      <c r="G75" s="123">
        <f>รายงานการใช้จ่าย!M34</f>
        <v>6000</v>
      </c>
      <c r="H75" s="124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125" t="s">
        <v>37</v>
      </c>
      <c r="D76" s="124"/>
      <c r="E76" s="123">
        <f>รายงานการใช้จ่าย!D35</f>
        <v>2140</v>
      </c>
      <c r="F76" s="124"/>
      <c r="G76" s="123">
        <f>รายงานการใช้จ่าย!M35</f>
        <v>2140</v>
      </c>
      <c r="H76" s="124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25" t="s">
        <v>37</v>
      </c>
      <c r="D77" s="124"/>
      <c r="E77" s="123">
        <f>รายงานการใช้จ่าย!D36</f>
        <v>15000</v>
      </c>
      <c r="F77" s="124"/>
      <c r="G77" s="123">
        <f>รายงานการใช้จ่าย!M36</f>
        <v>15000</v>
      </c>
      <c r="H77" s="124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125" t="str">
        <f>รายงานการใช้จ่าย!C29</f>
        <v>ให้เจ้าหน้าที่การเงินทำการเบิก</v>
      </c>
      <c r="D78" s="124"/>
      <c r="E78" s="145"/>
      <c r="F78" s="124"/>
      <c r="G78" s="145"/>
      <c r="H78" s="124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125"/>
      <c r="D79" s="124"/>
      <c r="E79" s="123">
        <f>รายงานการใช้จ่าย!D37</f>
        <v>5839345</v>
      </c>
      <c r="F79" s="124"/>
      <c r="G79" s="123">
        <f>SUM(G47:H78)</f>
        <v>1571318.3900000001</v>
      </c>
      <c r="H79" s="124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132" t="s">
        <v>38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</row>
    <row r="2" spans="1:16" ht="22.5" customHeight="1" x14ac:dyDescent="0.55000000000000004">
      <c r="A2" s="132" t="s">
        <v>29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</row>
    <row r="3" spans="1:16" ht="22.5" customHeight="1" x14ac:dyDescent="0.55000000000000004">
      <c r="A3" s="134" t="s">
        <v>83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</row>
    <row r="4" spans="1:16" ht="22.5" customHeight="1" x14ac:dyDescent="0.55000000000000004">
      <c r="A4" s="130" t="s">
        <v>3</v>
      </c>
      <c r="B4" s="130" t="s">
        <v>4</v>
      </c>
      <c r="C4" s="130" t="s">
        <v>30</v>
      </c>
      <c r="D4" s="147" t="s">
        <v>31</v>
      </c>
      <c r="E4" s="2"/>
      <c r="F4" s="126" t="s">
        <v>32</v>
      </c>
      <c r="G4" s="146"/>
      <c r="H4" s="146"/>
      <c r="I4" s="146"/>
      <c r="J4" s="146"/>
      <c r="K4" s="146"/>
      <c r="L4" s="146"/>
      <c r="M4" s="127"/>
      <c r="N4" s="130" t="s">
        <v>33</v>
      </c>
      <c r="O4" s="148" t="s">
        <v>34</v>
      </c>
    </row>
    <row r="5" spans="1:16" ht="22.5" customHeight="1" x14ac:dyDescent="0.55000000000000004">
      <c r="A5" s="131"/>
      <c r="B5" s="131"/>
      <c r="C5" s="131"/>
      <c r="D5" s="131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31"/>
      <c r="O5" s="129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ธงชัย-แผนการใช้จ่าย 69</vt:lpstr>
      <vt:lpstr>แผนการใช้จ่าย</vt:lpstr>
      <vt:lpstr>รายงานการใช้จ่าย</vt:lpstr>
      <vt:lpstr>'ธงชัย-แผนการใช้จ่าย 69'!Print_Area</vt:lpstr>
      <vt:lpstr>'ธงชัย-แผนการใช้จ่าย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Lemel</cp:lastModifiedBy>
  <cp:lastPrinted>2026-05-29T03:35:58Z</cp:lastPrinted>
  <dcterms:created xsi:type="dcterms:W3CDTF">2024-01-10T07:59:11Z</dcterms:created>
  <dcterms:modified xsi:type="dcterms:W3CDTF">2026-05-29T06:31:09Z</dcterms:modified>
</cp:coreProperties>
</file>